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8" yWindow="2712" windowWidth="4836" windowHeight="2736" activeTab="0"/>
  </bookViews>
  <sheets>
    <sheet name="Linéaire" sheetId="1" r:id="rId1"/>
  </sheets>
  <definedNames>
    <definedName name="A">'Linéaire'!$D$7</definedName>
    <definedName name="an">'Linéaire'!$D$11</definedName>
    <definedName name="ann">'Linéaire'!$D$12</definedName>
    <definedName name="ANNEEdebut">#REF!</definedName>
    <definedName name="cumul">'Linéaire'!$D$40:$D$51</definedName>
    <definedName name="d">'Linéaire'!$G$3</definedName>
    <definedName name="DUREE">#REF!</definedName>
    <definedName name="J">'Linéaire'!$D$5</definedName>
    <definedName name="lignes">#REF!</definedName>
    <definedName name="M">'Linéaire'!$D$6</definedName>
    <definedName name="mois">'Linéaire'!$C$40:$C$51</definedName>
    <definedName name="MOISdebut">#REF!</definedName>
    <definedName name="nbr">'Linéaire'!$H$11:$H$29</definedName>
    <definedName name="r">'Linéaire'!$H$8</definedName>
    <definedName name="T">'Linéaire'!$G$4</definedName>
    <definedName name="TAUXdeg">#REF!</definedName>
    <definedName name="TAUXlin">#REF!</definedName>
    <definedName name="VNCdebut">#REF!</definedName>
    <definedName name="VO">'Linéaire'!$C$4</definedName>
  </definedNames>
  <calcPr fullCalcOnLoad="1"/>
</workbook>
</file>

<file path=xl/sharedStrings.xml><?xml version="1.0" encoding="utf-8"?>
<sst xmlns="http://schemas.openxmlformats.org/spreadsheetml/2006/main" count="38" uniqueCount="38">
  <si>
    <t xml:space="preserve">      Tableau d'amortissement linéaire</t>
  </si>
  <si>
    <t>Type d'immobilisation :</t>
  </si>
  <si>
    <t>Durée d'utilisation :</t>
  </si>
  <si>
    <t>Valeur d'acquisition :</t>
  </si>
  <si>
    <t>Taux d'amortissement :</t>
  </si>
  <si>
    <t>Date de mise en service :</t>
  </si>
  <si>
    <t>Jour :</t>
  </si>
  <si>
    <t>Mois :</t>
  </si>
  <si>
    <t>VO</t>
  </si>
  <si>
    <t>=AMORTLI!$C$4</t>
  </si>
  <si>
    <t>Année :</t>
  </si>
  <si>
    <t>mois</t>
  </si>
  <si>
    <t>=AMORTLI!$C$40:$C$51</t>
  </si>
  <si>
    <t>an</t>
  </si>
  <si>
    <t>=AMORTLI!$D$11</t>
  </si>
  <si>
    <t>ann</t>
  </si>
  <si>
    <t>=AMORTLI!$D$12</t>
  </si>
  <si>
    <t>Années</t>
  </si>
  <si>
    <t>V.O.</t>
  </si>
  <si>
    <t>Annuité</t>
  </si>
  <si>
    <t>Cumul</t>
  </si>
  <si>
    <t>V.N.C.</t>
  </si>
  <si>
    <t>cumul</t>
  </si>
  <si>
    <t>=AMORTLI!$D$40:$D$51</t>
  </si>
  <si>
    <t>J</t>
  </si>
  <si>
    <t>=AMORTLI!$D$5</t>
  </si>
  <si>
    <t>M</t>
  </si>
  <si>
    <t>=AMORTLI!$D$6</t>
  </si>
  <si>
    <t>A</t>
  </si>
  <si>
    <t>=AMORTLI!$D$7</t>
  </si>
  <si>
    <t>d</t>
  </si>
  <si>
    <t>=AMORTLI!$G$3</t>
  </si>
  <si>
    <t>T</t>
  </si>
  <si>
    <t>=AMORTLI!$G$4</t>
  </si>
  <si>
    <t>nbr</t>
  </si>
  <si>
    <t>=AMORTLI!$H$11:$H$29</t>
  </si>
  <si>
    <t>r</t>
  </si>
  <si>
    <t>=AMORTLI!$H$8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</si>
</sst>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#,##0;\-#,##0"/>
    <numFmt numFmtId="177" formatCode="#,##0;[Red]\-#,##0"/>
    <numFmt numFmtId="178" formatCode="#,##0.00;\-#,##0.00"/>
    <numFmt numFmtId="179" formatCode="#,##0.00;[Red]\-#,##0.00"/>
    <numFmt numFmtId="180" formatCode="0E+00"/>
    <numFmt numFmtId="181" formatCode="#,##0.00&quot; F&quot;;\(#,##0.00&quot; F&quot;\)"/>
    <numFmt numFmtId="182" formatCode="#,##0&quot; F&quot;;\(#,##0&quot; F&quot;\)"/>
    <numFmt numFmtId="183" formatCode="d/m"/>
    <numFmt numFmtId="184" formatCode="d/m/yy\ h:mm"/>
    <numFmt numFmtId="185" formatCode="#\ ###.00"/>
    <numFmt numFmtId="186" formatCode="#\ ###0.00"/>
    <numFmt numFmtId="187" formatCode="#,##0.00\ _F"/>
  </numFmts>
  <fonts count="5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4"/>
      <name val="Helv"/>
      <family val="0"/>
    </font>
    <font>
      <b/>
      <sz val="12"/>
      <name val="Helv"/>
      <family val="0"/>
    </font>
    <font>
      <sz val="12"/>
      <color indexed="10"/>
      <name val="Helv"/>
      <family val="0"/>
    </font>
    <font>
      <b/>
      <sz val="14"/>
      <color indexed="10"/>
      <name val="Times New Roman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4"/>
      <color indexed="12"/>
      <name val="Helv"/>
      <family val="0"/>
    </font>
    <font>
      <u val="single"/>
      <sz val="10"/>
      <color indexed="20"/>
      <name val="Helv"/>
      <family val="0"/>
    </font>
    <font>
      <b/>
      <i/>
      <sz val="10"/>
      <color indexed="8"/>
      <name val="Helv"/>
      <family val="0"/>
    </font>
    <font>
      <sz val="10"/>
      <color indexed="8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Helv"/>
      <family val="0"/>
    </font>
    <font>
      <u val="single"/>
      <sz val="10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4"/>
      <color theme="10"/>
      <name val="Helv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mediumGray">
        <fgColor indexed="15"/>
      </patternFill>
    </fill>
    <fill>
      <patternFill patternType="mediumGray">
        <fgColor indexed="17"/>
      </patternFill>
    </fill>
    <fill>
      <patternFill patternType="mediumGray">
        <fgColor indexed="12"/>
      </patternFill>
    </fill>
    <fill>
      <patternFill patternType="mediumGray">
        <fgColor indexed="13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ck">
        <color indexed="14"/>
      </left>
      <right>
        <color indexed="63"/>
      </right>
      <top style="thick">
        <color indexed="14"/>
      </top>
      <bottom style="thick">
        <color indexed="14"/>
      </bottom>
    </border>
    <border>
      <left style="medium">
        <color indexed="14"/>
      </left>
      <right style="medium">
        <color indexed="14"/>
      </right>
      <top style="thick">
        <color indexed="14"/>
      </top>
      <bottom style="thick">
        <color indexed="14"/>
      </bottom>
    </border>
    <border>
      <left>
        <color indexed="63"/>
      </left>
      <right>
        <color indexed="63"/>
      </right>
      <top style="thick">
        <color indexed="14"/>
      </top>
      <bottom style="thick">
        <color indexed="14"/>
      </bottom>
    </border>
    <border>
      <left>
        <color indexed="63"/>
      </left>
      <right style="thick">
        <color indexed="14"/>
      </right>
      <top style="thick">
        <color indexed="14"/>
      </top>
      <bottom style="thick">
        <color indexed="14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4"/>
      </left>
      <right style="medium">
        <color indexed="14"/>
      </right>
      <top>
        <color indexed="63"/>
      </top>
      <bottom>
        <color indexed="63"/>
      </bottom>
    </border>
    <border>
      <left>
        <color indexed="63"/>
      </left>
      <right style="thick">
        <color indexed="14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" fontId="0" fillId="0" borderId="0" applyFont="0" applyFill="0" applyBorder="0" applyAlignment="0" applyProtection="0"/>
    <xf numFmtId="177" fontId="8" fillId="0" borderId="0" applyFont="0" applyFill="0" applyBorder="0" applyAlignment="0" applyProtection="0"/>
    <xf numFmtId="175" fontId="0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/>
    </xf>
    <xf numFmtId="0" fontId="0" fillId="0" borderId="11" xfId="0" applyBorder="1" applyAlignment="1">
      <alignment horizontal="center"/>
    </xf>
    <xf numFmtId="0" fontId="0" fillId="0" borderId="0" xfId="0" applyFill="1" applyAlignment="1" applyProtection="1">
      <alignment/>
      <protection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6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18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1" fillId="34" borderId="14" xfId="0" applyFont="1" applyFill="1" applyBorder="1" applyAlignment="1">
      <alignment horizontal="left"/>
    </xf>
    <xf numFmtId="0" fontId="1" fillId="34" borderId="15" xfId="0" applyFont="1" applyFill="1" applyBorder="1" applyAlignment="1">
      <alignment horizontal="left"/>
    </xf>
    <xf numFmtId="0" fontId="0" fillId="34" borderId="15" xfId="0" applyFill="1" applyBorder="1" applyAlignment="1">
      <alignment horizontal="left"/>
    </xf>
    <xf numFmtId="0" fontId="0" fillId="34" borderId="19" xfId="0" applyFill="1" applyBorder="1" applyAlignment="1">
      <alignment/>
    </xf>
    <xf numFmtId="0" fontId="5" fillId="35" borderId="2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4" fillId="36" borderId="19" xfId="0" applyFont="1" applyFill="1" applyBorder="1" applyAlignment="1">
      <alignment horizontal="center"/>
    </xf>
    <xf numFmtId="0" fontId="5" fillId="36" borderId="24" xfId="0" applyFont="1" applyFill="1" applyBorder="1" applyAlignment="1">
      <alignment horizontal="center"/>
    </xf>
    <xf numFmtId="0" fontId="5" fillId="36" borderId="25" xfId="0" applyFont="1" applyFill="1" applyBorder="1" applyAlignment="1">
      <alignment horizontal="center"/>
    </xf>
    <xf numFmtId="2" fontId="7" fillId="36" borderId="17" xfId="0" applyNumberFormat="1" applyFont="1" applyFill="1" applyBorder="1" applyAlignment="1">
      <alignment horizontal="centerContinuous"/>
    </xf>
    <xf numFmtId="3" fontId="6" fillId="36" borderId="17" xfId="0" applyNumberFormat="1" applyFont="1" applyFill="1" applyBorder="1" applyAlignment="1">
      <alignment horizontal="centerContinuous"/>
    </xf>
    <xf numFmtId="10" fontId="4" fillId="36" borderId="26" xfId="0" applyNumberFormat="1" applyFont="1" applyFill="1" applyBorder="1" applyAlignment="1">
      <alignment horizontal="center"/>
    </xf>
    <xf numFmtId="187" fontId="0" fillId="0" borderId="0" xfId="0" applyNumberFormat="1" applyBorder="1" applyAlignment="1">
      <alignment horizontal="right"/>
    </xf>
    <xf numFmtId="187" fontId="0" fillId="0" borderId="27" xfId="0" applyNumberFormat="1" applyBorder="1" applyAlignment="1">
      <alignment horizontal="right"/>
    </xf>
    <xf numFmtId="187" fontId="0" fillId="0" borderId="28" xfId="0" applyNumberFormat="1" applyBorder="1" applyAlignment="1">
      <alignment horizontal="right"/>
    </xf>
    <xf numFmtId="187" fontId="0" fillId="0" borderId="0" xfId="0" applyNumberFormat="1" applyAlignment="1">
      <alignment/>
    </xf>
    <xf numFmtId="0" fontId="49" fillId="37" borderId="29" xfId="45" applyFont="1" applyFill="1" applyBorder="1" applyAlignment="1" applyProtection="1">
      <alignment horizontal="center"/>
      <protection/>
    </xf>
    <xf numFmtId="0" fontId="49" fillId="37" borderId="30" xfId="45" applyFont="1" applyFill="1" applyBorder="1" applyAlignment="1" applyProtection="1">
      <alignment horizontal="center"/>
      <protection/>
    </xf>
    <xf numFmtId="0" fontId="49" fillId="37" borderId="31" xfId="45" applyFont="1" applyFill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428625</xdr:colOff>
      <xdr:row>9</xdr:row>
      <xdr:rowOff>9525</xdr:rowOff>
    </xdr:from>
    <xdr:to>
      <xdr:col>12</xdr:col>
      <xdr:colOff>266700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124575" y="1752600"/>
          <a:ext cx="29908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Helv"/>
              <a:ea typeface="Helv"/>
              <a:cs typeface="Helv"/>
            </a:rPr>
            <a:t>Noms utilisés + coordonnées des cellules</a:t>
          </a:r>
        </a:p>
      </xdr:txBody>
    </xdr:sp>
    <xdr:clientData/>
  </xdr:twoCellAnchor>
  <xdr:twoCellAnchor>
    <xdr:from>
      <xdr:col>8</xdr:col>
      <xdr:colOff>476250</xdr:colOff>
      <xdr:row>24</xdr:row>
      <xdr:rowOff>19050</xdr:rowOff>
    </xdr:from>
    <xdr:to>
      <xdr:col>12</xdr:col>
      <xdr:colOff>47625</xdr:colOff>
      <xdr:row>28</xdr:row>
      <xdr:rowOff>66675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172200" y="4114800"/>
          <a:ext cx="2724150" cy="6572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La colonne H  contient des éléments pour l'ajustement automatique du nombre de lignes.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Les jours cumulés en fin de mois sont reportés en zone C40:D51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roc-comptabilite.blogspot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showGridLines="0" tabSelected="1" zoomScalePageLayoutView="0" workbookViewId="0" topLeftCell="A1">
      <selection activeCell="G4" sqref="G4"/>
    </sheetView>
  </sheetViews>
  <sheetFormatPr defaultColWidth="11.421875" defaultRowHeight="12.75"/>
  <cols>
    <col min="1" max="1" width="11.140625" style="0" customWidth="1"/>
    <col min="2" max="2" width="13.28125" style="0" customWidth="1"/>
    <col min="3" max="3" width="15.7109375" style="0" customWidth="1"/>
    <col min="6" max="6" width="12.00390625" style="0" customWidth="1"/>
    <col min="7" max="7" width="10.421875" style="0" customWidth="1"/>
    <col min="8" max="8" width="10.7109375" style="0" hidden="1" customWidth="1"/>
    <col min="9" max="9" width="10.7109375" style="0" customWidth="1"/>
    <col min="10" max="10" width="13.7109375" style="0" customWidth="1"/>
  </cols>
  <sheetData>
    <row r="1" spans="2:6" ht="18.75" thickBot="1" thickTop="1">
      <c r="B1" s="38" t="s">
        <v>0</v>
      </c>
      <c r="C1" s="39"/>
      <c r="D1" s="39"/>
      <c r="E1" s="39"/>
      <c r="F1" s="40"/>
    </row>
    <row r="2" ht="12.75" thickTop="1"/>
    <row r="3" spans="1:7" ht="18">
      <c r="A3" s="19" t="s">
        <v>1</v>
      </c>
      <c r="B3" s="20"/>
      <c r="C3" s="21"/>
      <c r="D3" s="22"/>
      <c r="E3" s="7" t="s">
        <v>2</v>
      </c>
      <c r="F3" s="8"/>
      <c r="G3" s="28">
        <v>10</v>
      </c>
    </row>
    <row r="4" spans="1:7" ht="18">
      <c r="A4" s="11" t="s">
        <v>3</v>
      </c>
      <c r="B4" s="12"/>
      <c r="C4" s="31">
        <v>100000</v>
      </c>
      <c r="D4" s="32"/>
      <c r="E4" s="9" t="s">
        <v>4</v>
      </c>
      <c r="F4" s="10"/>
      <c r="G4" s="33">
        <v>0.1</v>
      </c>
    </row>
    <row r="5" spans="1:4" ht="15">
      <c r="A5" s="13" t="s">
        <v>5</v>
      </c>
      <c r="B5" s="14"/>
      <c r="C5" s="17" t="s">
        <v>6</v>
      </c>
      <c r="D5" s="29">
        <v>1</v>
      </c>
    </row>
    <row r="6" spans="1:4" ht="15">
      <c r="A6" s="15"/>
      <c r="B6" s="16"/>
      <c r="C6" s="17" t="s">
        <v>7</v>
      </c>
      <c r="D6" s="29">
        <v>11</v>
      </c>
    </row>
    <row r="7" spans="1:4" ht="15">
      <c r="A7" s="5"/>
      <c r="B7" s="6"/>
      <c r="C7" s="18" t="s">
        <v>10</v>
      </c>
      <c r="D7" s="30">
        <v>2016</v>
      </c>
    </row>
    <row r="8" spans="7:8" ht="12">
      <c r="G8" s="4"/>
      <c r="H8" s="4">
        <f>LOOKUP(M,mois,cumul)</f>
        <v>304</v>
      </c>
    </row>
    <row r="9" spans="7:8" ht="12.75" thickBot="1">
      <c r="G9" s="2"/>
      <c r="H9" s="2"/>
    </row>
    <row r="10" spans="2:8" ht="16.5" thickBot="1" thickTop="1">
      <c r="B10" s="23" t="s">
        <v>17</v>
      </c>
      <c r="C10" s="24" t="s">
        <v>18</v>
      </c>
      <c r="D10" s="25" t="s">
        <v>19</v>
      </c>
      <c r="E10" s="24" t="s">
        <v>20</v>
      </c>
      <c r="F10" s="26" t="s">
        <v>21</v>
      </c>
      <c r="G10" s="2"/>
      <c r="H10" s="2"/>
    </row>
    <row r="11" spans="2:8" ht="12.75" thickTop="1">
      <c r="B11" s="3">
        <f>A</f>
        <v>2016</v>
      </c>
      <c r="C11" s="35">
        <f>VO</f>
        <v>100000</v>
      </c>
      <c r="D11" s="34">
        <f>IF(J=1,VO*T*(13-M)/12,VO*T*(365-(r+J))/365)</f>
        <v>1666.6666666666667</v>
      </c>
      <c r="E11" s="35">
        <f>D11</f>
        <v>1666.6666666666667</v>
      </c>
      <c r="F11" s="36">
        <f aca="true" t="shared" si="0" ref="F11:F29">IF(nbr&lt;1,"",C11-E11)</f>
        <v>98333.33333333333</v>
      </c>
      <c r="G11" s="2"/>
      <c r="H11" s="2">
        <f>IF(AND(J=1,M=1),d,d+1)</f>
        <v>11</v>
      </c>
    </row>
    <row r="12" spans="2:11" ht="12">
      <c r="B12" s="3">
        <f aca="true" t="shared" si="1" ref="B12:B29">IF(nbr&lt;1,"",B11+1)</f>
        <v>2017</v>
      </c>
      <c r="C12" s="35">
        <f aca="true" t="shared" si="2" ref="C12:C29">IF(nbr&lt;1,"",VO)</f>
        <v>100000</v>
      </c>
      <c r="D12" s="34">
        <f>IF(nbr&lt;1,"",VO*T)</f>
        <v>10000</v>
      </c>
      <c r="E12" s="35">
        <f>IF(nbr&lt;1,"",E11+D12)</f>
        <v>11666.666666666666</v>
      </c>
      <c r="F12" s="36">
        <f>IF(nbr&lt;1,"",C12-E12)</f>
        <v>88333.33333333333</v>
      </c>
      <c r="G12" s="2"/>
      <c r="H12" s="2">
        <f aca="true" t="shared" si="3" ref="H12:H29">H11-1</f>
        <v>10</v>
      </c>
      <c r="J12" s="27" t="s">
        <v>8</v>
      </c>
      <c r="K12" s="27" t="s">
        <v>9</v>
      </c>
    </row>
    <row r="13" spans="2:11" ht="12">
      <c r="B13" s="3">
        <f t="shared" si="1"/>
        <v>2018</v>
      </c>
      <c r="C13" s="35">
        <f t="shared" si="2"/>
        <v>100000</v>
      </c>
      <c r="D13" s="34">
        <f aca="true" t="shared" si="4" ref="D13:D29">IF(nbr&lt;1,"",IF(d&lt;$H$11,IF(nbr=1,ann-an,VO*T),VO*T))</f>
        <v>10000</v>
      </c>
      <c r="E13" s="35">
        <f aca="true" t="shared" si="5" ref="E13:E29">IF(nbr&lt;1,"",E12+D13)</f>
        <v>21666.666666666664</v>
      </c>
      <c r="F13" s="36">
        <f t="shared" si="0"/>
        <v>78333.33333333334</v>
      </c>
      <c r="G13" s="2"/>
      <c r="H13" s="2">
        <f t="shared" si="3"/>
        <v>9</v>
      </c>
      <c r="J13" s="27" t="s">
        <v>11</v>
      </c>
      <c r="K13" s="27" t="s">
        <v>12</v>
      </c>
    </row>
    <row r="14" spans="2:11" ht="12">
      <c r="B14" s="3">
        <f t="shared" si="1"/>
        <v>2019</v>
      </c>
      <c r="C14" s="35">
        <f t="shared" si="2"/>
        <v>100000</v>
      </c>
      <c r="D14" s="34">
        <f t="shared" si="4"/>
        <v>10000</v>
      </c>
      <c r="E14" s="35">
        <f t="shared" si="5"/>
        <v>31666.666666666664</v>
      </c>
      <c r="F14" s="36">
        <f t="shared" si="0"/>
        <v>68333.33333333334</v>
      </c>
      <c r="G14" s="2"/>
      <c r="H14" s="2">
        <f t="shared" si="3"/>
        <v>8</v>
      </c>
      <c r="J14" s="27" t="s">
        <v>13</v>
      </c>
      <c r="K14" s="27" t="s">
        <v>14</v>
      </c>
    </row>
    <row r="15" spans="2:11" ht="12">
      <c r="B15" s="3">
        <f t="shared" si="1"/>
        <v>2020</v>
      </c>
      <c r="C15" s="35">
        <f t="shared" si="2"/>
        <v>100000</v>
      </c>
      <c r="D15" s="34">
        <f t="shared" si="4"/>
        <v>10000</v>
      </c>
      <c r="E15" s="35">
        <f t="shared" si="5"/>
        <v>41666.666666666664</v>
      </c>
      <c r="F15" s="36">
        <f t="shared" si="0"/>
        <v>58333.333333333336</v>
      </c>
      <c r="G15" s="2"/>
      <c r="H15" s="2">
        <f t="shared" si="3"/>
        <v>7</v>
      </c>
      <c r="J15" s="27" t="s">
        <v>15</v>
      </c>
      <c r="K15" s="27" t="s">
        <v>16</v>
      </c>
    </row>
    <row r="16" spans="2:11" ht="12">
      <c r="B16" s="3">
        <f t="shared" si="1"/>
        <v>2021</v>
      </c>
      <c r="C16" s="35">
        <f t="shared" si="2"/>
        <v>100000</v>
      </c>
      <c r="D16" s="34">
        <f t="shared" si="4"/>
        <v>10000</v>
      </c>
      <c r="E16" s="35">
        <f t="shared" si="5"/>
        <v>51666.666666666664</v>
      </c>
      <c r="F16" s="36">
        <f t="shared" si="0"/>
        <v>48333.333333333336</v>
      </c>
      <c r="G16" s="2"/>
      <c r="H16" s="2">
        <f t="shared" si="3"/>
        <v>6</v>
      </c>
      <c r="J16" s="27" t="s">
        <v>22</v>
      </c>
      <c r="K16" s="27" t="s">
        <v>23</v>
      </c>
    </row>
    <row r="17" spans="2:11" ht="12">
      <c r="B17" s="3">
        <f t="shared" si="1"/>
        <v>2022</v>
      </c>
      <c r="C17" s="35">
        <f t="shared" si="2"/>
        <v>100000</v>
      </c>
      <c r="D17" s="35">
        <f t="shared" si="4"/>
        <v>10000</v>
      </c>
      <c r="E17" s="35">
        <f t="shared" si="5"/>
        <v>61666.666666666664</v>
      </c>
      <c r="F17" s="36">
        <f t="shared" si="0"/>
        <v>38333.333333333336</v>
      </c>
      <c r="G17" s="2"/>
      <c r="H17" s="2">
        <f t="shared" si="3"/>
        <v>5</v>
      </c>
      <c r="J17" s="27" t="s">
        <v>24</v>
      </c>
      <c r="K17" s="27" t="s">
        <v>25</v>
      </c>
    </row>
    <row r="18" spans="2:11" ht="12">
      <c r="B18" s="3">
        <f t="shared" si="1"/>
        <v>2023</v>
      </c>
      <c r="C18" s="35">
        <f t="shared" si="2"/>
        <v>100000</v>
      </c>
      <c r="D18" s="35">
        <f t="shared" si="4"/>
        <v>10000</v>
      </c>
      <c r="E18" s="35">
        <f t="shared" si="5"/>
        <v>71666.66666666666</v>
      </c>
      <c r="F18" s="36">
        <f t="shared" si="0"/>
        <v>28333.333333333343</v>
      </c>
      <c r="G18" s="2"/>
      <c r="H18" s="2">
        <f t="shared" si="3"/>
        <v>4</v>
      </c>
      <c r="J18" s="27" t="s">
        <v>26</v>
      </c>
      <c r="K18" s="27" t="s">
        <v>27</v>
      </c>
    </row>
    <row r="19" spans="2:11" ht="12">
      <c r="B19" s="3">
        <f t="shared" si="1"/>
        <v>2024</v>
      </c>
      <c r="C19" s="35">
        <f t="shared" si="2"/>
        <v>100000</v>
      </c>
      <c r="D19" s="35">
        <f t="shared" si="4"/>
        <v>10000</v>
      </c>
      <c r="E19" s="35">
        <f t="shared" si="5"/>
        <v>81666.66666666666</v>
      </c>
      <c r="F19" s="36">
        <f t="shared" si="0"/>
        <v>18333.333333333343</v>
      </c>
      <c r="G19" s="2"/>
      <c r="H19" s="2">
        <f t="shared" si="3"/>
        <v>3</v>
      </c>
      <c r="J19" s="27" t="s">
        <v>28</v>
      </c>
      <c r="K19" s="27" t="s">
        <v>29</v>
      </c>
    </row>
    <row r="20" spans="2:11" ht="12">
      <c r="B20" s="3">
        <f t="shared" si="1"/>
        <v>2025</v>
      </c>
      <c r="C20" s="35">
        <f t="shared" si="2"/>
        <v>100000</v>
      </c>
      <c r="D20" s="35">
        <f t="shared" si="4"/>
        <v>10000</v>
      </c>
      <c r="E20" s="35">
        <f t="shared" si="5"/>
        <v>91666.66666666666</v>
      </c>
      <c r="F20" s="36">
        <f t="shared" si="0"/>
        <v>8333.333333333343</v>
      </c>
      <c r="G20" s="2"/>
      <c r="H20" s="2">
        <f t="shared" si="3"/>
        <v>2</v>
      </c>
      <c r="J20" s="27" t="s">
        <v>30</v>
      </c>
      <c r="K20" s="27" t="s">
        <v>31</v>
      </c>
    </row>
    <row r="21" spans="2:11" ht="12">
      <c r="B21" s="3">
        <f t="shared" si="1"/>
        <v>2026</v>
      </c>
      <c r="C21" s="35">
        <f t="shared" si="2"/>
        <v>100000</v>
      </c>
      <c r="D21" s="35">
        <f t="shared" si="4"/>
        <v>8333.333333333334</v>
      </c>
      <c r="E21" s="35">
        <f t="shared" si="5"/>
        <v>99999.99999999999</v>
      </c>
      <c r="F21" s="36">
        <f t="shared" si="0"/>
        <v>1.4551915228366852E-11</v>
      </c>
      <c r="G21" s="2"/>
      <c r="H21" s="2">
        <f t="shared" si="3"/>
        <v>1</v>
      </c>
      <c r="J21" s="27" t="s">
        <v>32</v>
      </c>
      <c r="K21" s="27" t="s">
        <v>33</v>
      </c>
    </row>
    <row r="22" spans="2:11" ht="12">
      <c r="B22" s="3">
        <f t="shared" si="1"/>
      </c>
      <c r="C22" s="35">
        <f t="shared" si="2"/>
      </c>
      <c r="D22" s="35">
        <f t="shared" si="4"/>
      </c>
      <c r="E22" s="35">
        <f t="shared" si="5"/>
      </c>
      <c r="F22" s="36">
        <f t="shared" si="0"/>
      </c>
      <c r="G22" s="2"/>
      <c r="H22" s="2">
        <f t="shared" si="3"/>
        <v>0</v>
      </c>
      <c r="J22" s="27" t="s">
        <v>34</v>
      </c>
      <c r="K22" s="27" t="s">
        <v>35</v>
      </c>
    </row>
    <row r="23" spans="2:11" ht="12">
      <c r="B23" s="3">
        <f t="shared" si="1"/>
      </c>
      <c r="C23" s="35">
        <f t="shared" si="2"/>
      </c>
      <c r="D23" s="35">
        <f t="shared" si="4"/>
      </c>
      <c r="E23" s="35">
        <f t="shared" si="5"/>
      </c>
      <c r="F23" s="36">
        <f t="shared" si="0"/>
      </c>
      <c r="G23" s="2"/>
      <c r="H23" s="2">
        <f t="shared" si="3"/>
        <v>-1</v>
      </c>
      <c r="J23" s="27" t="s">
        <v>36</v>
      </c>
      <c r="K23" s="27" t="s">
        <v>37</v>
      </c>
    </row>
    <row r="24" spans="2:8" ht="12">
      <c r="B24" s="3">
        <f t="shared" si="1"/>
      </c>
      <c r="C24" s="35">
        <f t="shared" si="2"/>
      </c>
      <c r="D24" s="35">
        <f t="shared" si="4"/>
      </c>
      <c r="E24" s="35">
        <f t="shared" si="5"/>
      </c>
      <c r="F24" s="36">
        <f t="shared" si="0"/>
      </c>
      <c r="G24" s="2"/>
      <c r="H24" s="2">
        <f t="shared" si="3"/>
        <v>-2</v>
      </c>
    </row>
    <row r="25" spans="2:8" ht="12">
      <c r="B25" s="3">
        <f t="shared" si="1"/>
      </c>
      <c r="C25" s="35">
        <f t="shared" si="2"/>
      </c>
      <c r="D25" s="35">
        <f t="shared" si="4"/>
      </c>
      <c r="E25" s="35">
        <f t="shared" si="5"/>
      </c>
      <c r="F25" s="36">
        <f t="shared" si="0"/>
      </c>
      <c r="G25" s="2"/>
      <c r="H25" s="2">
        <f t="shared" si="3"/>
        <v>-3</v>
      </c>
    </row>
    <row r="26" spans="2:8" ht="12">
      <c r="B26" s="3">
        <f t="shared" si="1"/>
      </c>
      <c r="C26" s="35">
        <f t="shared" si="2"/>
      </c>
      <c r="D26" s="34">
        <f t="shared" si="4"/>
      </c>
      <c r="E26" s="35">
        <f t="shared" si="5"/>
      </c>
      <c r="F26" s="36">
        <f t="shared" si="0"/>
      </c>
      <c r="G26" s="2"/>
      <c r="H26" s="2">
        <f t="shared" si="3"/>
        <v>-4</v>
      </c>
    </row>
    <row r="27" spans="2:8" ht="12">
      <c r="B27" s="3">
        <f t="shared" si="1"/>
      </c>
      <c r="C27" s="35">
        <f t="shared" si="2"/>
      </c>
      <c r="D27" s="34">
        <f t="shared" si="4"/>
      </c>
      <c r="E27" s="35">
        <f t="shared" si="5"/>
      </c>
      <c r="F27" s="36">
        <f t="shared" si="0"/>
      </c>
      <c r="G27" s="2"/>
      <c r="H27" s="2">
        <f t="shared" si="3"/>
        <v>-5</v>
      </c>
    </row>
    <row r="28" spans="2:8" ht="12">
      <c r="B28" s="3">
        <f t="shared" si="1"/>
      </c>
      <c r="C28" s="35">
        <f t="shared" si="2"/>
      </c>
      <c r="D28" s="34">
        <f t="shared" si="4"/>
      </c>
      <c r="E28" s="35">
        <f t="shared" si="5"/>
      </c>
      <c r="F28" s="36">
        <f t="shared" si="0"/>
      </c>
      <c r="G28" s="2"/>
      <c r="H28" s="2">
        <f t="shared" si="3"/>
        <v>-6</v>
      </c>
    </row>
    <row r="29" spans="2:8" ht="12.75" thickBot="1">
      <c r="B29" s="3">
        <f t="shared" si="1"/>
      </c>
      <c r="C29" s="35">
        <f t="shared" si="2"/>
      </c>
      <c r="D29" s="34">
        <f t="shared" si="4"/>
      </c>
      <c r="E29" s="35">
        <f t="shared" si="5"/>
      </c>
      <c r="F29" s="36">
        <f t="shared" si="0"/>
      </c>
      <c r="G29" s="2"/>
      <c r="H29" s="2">
        <f t="shared" si="3"/>
        <v>-7</v>
      </c>
    </row>
    <row r="30" spans="2:6" ht="12.75" thickTop="1">
      <c r="B30" s="1"/>
      <c r="C30" s="1"/>
      <c r="D30" s="1"/>
      <c r="E30" s="1"/>
      <c r="F30" s="1"/>
    </row>
    <row r="32" ht="12">
      <c r="I32" s="37"/>
    </row>
    <row r="40" spans="3:4" ht="12">
      <c r="C40">
        <v>1</v>
      </c>
      <c r="D40">
        <v>0</v>
      </c>
    </row>
    <row r="41" spans="3:4" ht="12">
      <c r="C41">
        <v>2</v>
      </c>
      <c r="D41">
        <v>31</v>
      </c>
    </row>
    <row r="42" spans="3:4" ht="12">
      <c r="C42">
        <v>3</v>
      </c>
      <c r="D42">
        <v>59</v>
      </c>
    </row>
    <row r="43" spans="3:4" ht="12">
      <c r="C43">
        <v>4</v>
      </c>
      <c r="D43">
        <v>90</v>
      </c>
    </row>
    <row r="44" spans="3:4" ht="12">
      <c r="C44">
        <v>5</v>
      </c>
      <c r="D44">
        <v>120</v>
      </c>
    </row>
    <row r="45" spans="3:4" ht="12">
      <c r="C45">
        <v>6</v>
      </c>
      <c r="D45">
        <v>151</v>
      </c>
    </row>
    <row r="46" spans="3:4" ht="12">
      <c r="C46">
        <v>7</v>
      </c>
      <c r="D46">
        <v>181</v>
      </c>
    </row>
    <row r="47" spans="3:4" ht="12">
      <c r="C47">
        <v>8</v>
      </c>
      <c r="D47">
        <v>212</v>
      </c>
    </row>
    <row r="48" spans="3:4" ht="12">
      <c r="C48">
        <v>9</v>
      </c>
      <c r="D48">
        <v>243</v>
      </c>
    </row>
    <row r="49" spans="3:4" ht="12">
      <c r="C49">
        <v>10</v>
      </c>
      <c r="D49">
        <v>273</v>
      </c>
    </row>
    <row r="50" spans="3:4" ht="12">
      <c r="C50">
        <v>11</v>
      </c>
      <c r="D50">
        <v>304</v>
      </c>
    </row>
    <row r="51" spans="3:4" ht="12">
      <c r="C51">
        <v>12</v>
      </c>
      <c r="D51">
        <v>334</v>
      </c>
    </row>
  </sheetData>
  <sheetProtection/>
  <mergeCells count="1">
    <mergeCell ref="B1:F1"/>
  </mergeCells>
  <hyperlinks>
    <hyperlink ref="B1:F1" r:id="rId1" display="      Tableau d'amortissement linéaire"/>
  </hyperlinks>
  <printOptions/>
  <pageMargins left="0.787401575" right="0.787401575" top="0.984251969" bottom="0.984251969" header="0.4921259845" footer="0.4921259845"/>
  <pageSetup horizontalDpi="360" verticalDpi="360" orientation="portrait" paperSize="9" r:id="rId3"/>
  <headerFooter alignWithMargins="0">
    <oddHeader>&amp;C&amp;F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Amortissements (calculs)</dc:title>
  <dc:subject/>
  <dc:creator>PROUST</dc:creator>
  <cp:keywords/>
  <dc:description>Amortissements :
linéaire ; dégressif ; tableaux</dc:description>
  <cp:lastModifiedBy>kinginfo</cp:lastModifiedBy>
  <dcterms:created xsi:type="dcterms:W3CDTF">1998-11-10T17:46:26Z</dcterms:created>
  <dcterms:modified xsi:type="dcterms:W3CDTF">2016-11-15T13:52:27Z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